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.3\econ\2024\ЗАКУПКИ 2024\+ Монитор\"/>
    </mc:Choice>
  </mc:AlternateContent>
  <bookViews>
    <workbookView xWindow="0" yWindow="0" windowWidth="30720" windowHeight="13416"/>
  </bookViews>
  <sheets>
    <sheet name="Расчет" sheetId="1" r:id="rId1"/>
  </sheets>
  <calcPr calcId="152511" refMode="R1C1"/>
</workbook>
</file>

<file path=xl/calcChain.xml><?xml version="1.0" encoding="utf-8"?>
<calcChain xmlns="http://schemas.openxmlformats.org/spreadsheetml/2006/main">
  <c r="I6" i="1" l="1"/>
  <c r="J6" i="1" s="1"/>
  <c r="K6" i="1" s="1"/>
  <c r="L6" i="1"/>
  <c r="M6" i="1" s="1"/>
  <c r="N6" i="1" s="1"/>
  <c r="O6" i="1" s="1"/>
  <c r="O7" i="1" s="1"/>
  <c r="I8" i="1" l="1"/>
</calcChain>
</file>

<file path=xl/sharedStrings.xml><?xml version="1.0" encoding="utf-8"?>
<sst xmlns="http://schemas.openxmlformats.org/spreadsheetml/2006/main" count="25" uniqueCount="25">
  <si>
    <t>№</t>
  </si>
  <si>
    <t>Наименование предмета контракта</t>
  </si>
  <si>
    <t>Существенные условия исполнения контракта</t>
  </si>
  <si>
    <t>Ед. изм</t>
  </si>
  <si>
    <t>Кол-во</t>
  </si>
  <si>
    <t>Коммерческие предложения (руб./ед.изм.)</t>
  </si>
  <si>
    <t>Однородность совокупности значений выявленных цен, используемых в расчете Н(М)ЦК, ЦКЕП</t>
  </si>
  <si>
    <t>Н(М)ЦК, ЦКЕП,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</si>
  <si>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</si>
  <si>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</si>
  <si>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 (не должен превышать 33%)</t>
    </r>
  </si>
  <si>
    <r>
      <t>Расчет Н(М)ЦК по формуле</t>
    </r>
    <r>
      <rPr>
        <sz val="10"/>
        <color indexed="8"/>
        <rFont val="Times New Roman"/>
        <family val="1"/>
        <charset val="204"/>
      </rPr>
      <t xml:space="preserve">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</si>
  <si>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Цена за единицу изм. (руб.)</t>
  </si>
  <si>
    <t>Цена за единицу изм. с округлением (вниз) до сотых долей после запятой (руб.)</t>
  </si>
  <si>
    <t>Н(М)ЦК, ЦКЕП контракта с учетом округления цены</t>
  </si>
  <si>
    <t>рублей</t>
  </si>
  <si>
    <t xml:space="preserve">     В результате проведенного расчета Н(М)ЦК контракта составила:</t>
  </si>
  <si>
    <t>Итого</t>
  </si>
  <si>
    <t>шт</t>
  </si>
  <si>
    <t>Обоснование расчета общей начальной (максимальной) цены договора на поставку 
В целях получения ценовой информации  для определения НМЦК были направлены 5 запросов на предоставление ценовой информации. В результате проведенного мониторинга были получены 3 ответа, содержащие ценовые предложения,  на основании этих данных была рассчитана общая начальная (максимальная) цена договора Поставка компьютерных комплектующих</t>
  </si>
  <si>
    <t>Обоснование начальной (максимальной) цены контракта. Поставка монитора</t>
  </si>
  <si>
    <t xml:space="preserve">Поставщик 1, № б/н от 20.05.24 
</t>
  </si>
  <si>
    <t xml:space="preserve">Поставщик 2, № ю/н от 20.05.24
</t>
  </si>
  <si>
    <t xml:space="preserve">Поставщик 3, № б/н от 20.05.24 
</t>
  </si>
  <si>
    <t>Монитор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</si>
</sst>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000"/>
  </numFmts>
  <fonts count="9" x14ac:knownFonts="1">
    <font>
      <sz val="10"/>
      <name val="Arial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/>
    <xf numFmtId="0" fontId="6" fillId="0" borderId="0" xfId="0" applyFont="1"/>
    <xf numFmtId="4" fontId="7" fillId="0" borderId="0" xfId="0" applyNumberFormat="1" applyFont="1"/>
    <xf numFmtId="14" fontId="1" fillId="0" borderId="0" xfId="0" applyNumberFormat="1" applyFont="1" applyFill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wrapText="1"/>
      <protection locked="0"/>
    </xf>
    <xf numFmtId="165" fontId="6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wrapText="1"/>
      <protection locked="0"/>
    </xf>
    <xf numFmtId="14" fontId="1" fillId="0" borderId="0" xfId="0" applyNumberFormat="1" applyFont="1" applyFill="1" applyAlignment="1" applyProtection="1">
      <alignment vertical="center" wrapText="1"/>
      <protection locked="0"/>
    </xf>
    <xf numFmtId="0" fontId="1" fillId="0" borderId="0" xfId="0" applyFont="1" applyBorder="1"/>
    <xf numFmtId="4" fontId="1" fillId="0" borderId="0" xfId="0" applyNumberFormat="1" applyFont="1"/>
    <xf numFmtId="4" fontId="2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6" fillId="0" borderId="0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4</xdr:row>
      <xdr:rowOff>1600200</xdr:rowOff>
    </xdr:from>
    <xdr:to>
      <xdr:col>12</xdr:col>
      <xdr:colOff>28575</xdr:colOff>
      <xdr:row>4</xdr:row>
      <xdr:rowOff>2095500</xdr:rowOff>
    </xdr:to>
    <xdr:pic>
      <xdr:nvPicPr>
        <xdr:cNvPr id="102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791575" y="3400425"/>
          <a:ext cx="174307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266700</xdr:colOff>
      <xdr:row>4</xdr:row>
      <xdr:rowOff>1400175</xdr:rowOff>
    </xdr:from>
    <xdr:to>
      <xdr:col>11</xdr:col>
      <xdr:colOff>419100</xdr:colOff>
      <xdr:row>4</xdr:row>
      <xdr:rowOff>1628775</xdr:rowOff>
    </xdr:to>
    <xdr:pic>
      <xdr:nvPicPr>
        <xdr:cNvPr id="102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039225" y="32004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zoomScaleNormal="100" workbookViewId="0">
      <selection activeCell="H5" sqref="H5"/>
    </sheetView>
  </sheetViews>
  <sheetFormatPr defaultColWidth="9.109375" defaultRowHeight="14.25" customHeight="1" x14ac:dyDescent="0.25"/>
  <cols>
    <col min="1" max="1" width="3.109375" style="1" customWidth="1"/>
    <col min="2" max="2" width="27" style="1" customWidth="1"/>
    <col min="3" max="3" width="0.109375" style="1" hidden="1" customWidth="1"/>
    <col min="4" max="4" width="7.33203125" style="1" customWidth="1"/>
    <col min="5" max="5" width="7.44140625" style="1" customWidth="1"/>
    <col min="6" max="6" width="11" style="24" customWidth="1"/>
    <col min="7" max="7" width="13" style="24" customWidth="1"/>
    <col min="8" max="8" width="12" style="24" customWidth="1"/>
    <col min="9" max="9" width="16.44140625" style="1" customWidth="1"/>
    <col min="10" max="10" width="12" style="1" customWidth="1"/>
    <col min="11" max="11" width="11.5546875" style="1" customWidth="1"/>
    <col min="12" max="12" width="23.6640625" style="1" customWidth="1"/>
    <col min="13" max="13" width="10.88671875" style="1" customWidth="1"/>
    <col min="14" max="14" width="15.33203125" style="1" customWidth="1"/>
    <col min="15" max="15" width="13.33203125" style="1" customWidth="1"/>
    <col min="16" max="16384" width="9.109375" style="1"/>
  </cols>
  <sheetData>
    <row r="1" spans="1:15" ht="97.5" customHeight="1" x14ac:dyDescent="0.3">
      <c r="A1" s="45" t="s">
        <v>19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ht="12" customHeight="1" x14ac:dyDescent="0.25"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ht="14.25" customHeight="1" thickBot="1" x14ac:dyDescent="0.3">
      <c r="A3" s="49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s="2" customFormat="1" ht="73.5" customHeight="1" x14ac:dyDescent="0.25">
      <c r="A4" s="50" t="s">
        <v>0</v>
      </c>
      <c r="B4" s="52" t="s">
        <v>1</v>
      </c>
      <c r="C4" s="52" t="s">
        <v>2</v>
      </c>
      <c r="D4" s="52" t="s">
        <v>3</v>
      </c>
      <c r="E4" s="52" t="s">
        <v>4</v>
      </c>
      <c r="F4" s="54" t="s">
        <v>5</v>
      </c>
      <c r="G4" s="54"/>
      <c r="H4" s="54"/>
      <c r="I4" s="38" t="s">
        <v>6</v>
      </c>
      <c r="J4" s="38"/>
      <c r="K4" s="38"/>
      <c r="L4" s="39" t="s">
        <v>7</v>
      </c>
      <c r="M4" s="40"/>
      <c r="N4" s="40"/>
      <c r="O4" s="41"/>
    </row>
    <row r="5" spans="1:15" s="2" customFormat="1" ht="174.75" customHeight="1" x14ac:dyDescent="0.25">
      <c r="A5" s="51"/>
      <c r="B5" s="53"/>
      <c r="C5" s="53"/>
      <c r="D5" s="53"/>
      <c r="E5" s="53"/>
      <c r="F5" s="25" t="s">
        <v>21</v>
      </c>
      <c r="G5" s="25" t="s">
        <v>22</v>
      </c>
      <c r="H5" s="25" t="s">
        <v>23</v>
      </c>
      <c r="I5" s="3" t="s">
        <v>8</v>
      </c>
      <c r="J5" s="3" t="s">
        <v>9</v>
      </c>
      <c r="K5" s="4" t="s">
        <v>10</v>
      </c>
      <c r="L5" s="31" t="s">
        <v>11</v>
      </c>
      <c r="M5" s="3" t="s">
        <v>12</v>
      </c>
      <c r="N5" s="3" t="s">
        <v>13</v>
      </c>
      <c r="O5" s="5" t="s">
        <v>14</v>
      </c>
    </row>
    <row r="6" spans="1:15" s="2" customFormat="1" ht="13.2" x14ac:dyDescent="0.25">
      <c r="A6" s="34">
        <v>1</v>
      </c>
      <c r="B6" s="32" t="s">
        <v>24</v>
      </c>
      <c r="C6" s="34"/>
      <c r="D6" s="34" t="s">
        <v>18</v>
      </c>
      <c r="E6" s="34">
        <v>10</v>
      </c>
      <c r="F6" s="33">
        <v>20209</v>
      </c>
      <c r="G6" s="33">
        <v>20124</v>
      </c>
      <c r="H6" s="33">
        <v>20666</v>
      </c>
      <c r="I6" s="30">
        <f t="shared" ref="I6" si="0">ROUND((H6+G6+F6)/3,2)</f>
        <v>20333</v>
      </c>
      <c r="J6" s="30">
        <f>SQRT(((F6-I6)*4*(F6-I6)+(G6-I6)*(G6-I6)+(H6-I6)*(H6-I6))/2)</f>
        <v>328.68982338977276</v>
      </c>
      <c r="K6" s="29">
        <f>J6/I6*100</f>
        <v>1.6165338287009925</v>
      </c>
      <c r="L6" s="33">
        <f t="shared" ref="L6" si="1">ROUND(E6/3*(F6+G6+H6),2)</f>
        <v>203330</v>
      </c>
      <c r="M6" s="30">
        <f t="shared" ref="M6" si="2">L6/E6</f>
        <v>20333</v>
      </c>
      <c r="N6" s="30">
        <f t="shared" ref="N6" si="3">ROUND(M6,2)</f>
        <v>20333</v>
      </c>
      <c r="O6" s="33">
        <f t="shared" ref="O6" si="4">N6*E6</f>
        <v>203330</v>
      </c>
    </row>
    <row r="7" spans="1:15" s="2" customFormat="1" ht="13.2" x14ac:dyDescent="0.25">
      <c r="A7" s="42" t="s">
        <v>17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4"/>
      <c r="O7" s="6">
        <f>SUM(O6:O6)</f>
        <v>203330</v>
      </c>
    </row>
    <row r="8" spans="1:15" s="10" customFormat="1" ht="14.25" customHeight="1" x14ac:dyDescent="0.25">
      <c r="A8" s="36" t="s">
        <v>16</v>
      </c>
      <c r="B8" s="36"/>
      <c r="C8" s="36"/>
      <c r="D8" s="36"/>
      <c r="E8" s="36"/>
      <c r="F8" s="36"/>
      <c r="G8" s="36"/>
      <c r="H8" s="36"/>
      <c r="I8" s="7">
        <f>O7</f>
        <v>203330</v>
      </c>
      <c r="J8" s="8" t="s">
        <v>15</v>
      </c>
      <c r="K8" s="8"/>
      <c r="L8" s="8"/>
      <c r="M8" s="8"/>
      <c r="N8" s="8"/>
      <c r="O8" s="9"/>
    </row>
    <row r="9" spans="1:15" s="10" customFormat="1" ht="14.25" customHeight="1" x14ac:dyDescent="0.25">
      <c r="A9" s="11"/>
      <c r="B9" s="26"/>
      <c r="C9" s="11"/>
      <c r="D9" s="11"/>
      <c r="E9" s="11"/>
      <c r="F9" s="11"/>
      <c r="G9" s="11"/>
      <c r="H9" s="11"/>
      <c r="I9" s="9"/>
      <c r="J9" s="8"/>
      <c r="K9" s="8"/>
      <c r="L9" s="8"/>
      <c r="M9" s="8"/>
      <c r="N9" s="8"/>
      <c r="O9" s="9"/>
    </row>
    <row r="10" spans="1:15" s="10" customFormat="1" ht="14.25" customHeight="1" x14ac:dyDescent="0.25">
      <c r="A10" s="11"/>
      <c r="B10" s="26"/>
      <c r="C10" s="11"/>
      <c r="D10" s="11"/>
      <c r="E10" s="11"/>
      <c r="F10" s="11"/>
      <c r="G10" s="11"/>
      <c r="H10" s="11"/>
      <c r="I10" s="9"/>
      <c r="J10" s="8"/>
      <c r="K10" s="8"/>
      <c r="L10" s="8"/>
      <c r="M10" s="8"/>
      <c r="N10" s="8"/>
      <c r="O10" s="9"/>
    </row>
    <row r="11" spans="1:15" s="10" customFormat="1" ht="14.25" customHeight="1" x14ac:dyDescent="0.25">
      <c r="A11" s="11"/>
      <c r="B11" s="26"/>
      <c r="C11" s="11"/>
      <c r="D11" s="11"/>
      <c r="E11" s="11"/>
      <c r="F11" s="11"/>
      <c r="G11" s="11"/>
      <c r="H11" s="11"/>
      <c r="I11" s="9"/>
      <c r="J11" s="8"/>
      <c r="K11" s="8"/>
      <c r="L11" s="8"/>
      <c r="M11" s="8"/>
      <c r="N11" s="8"/>
      <c r="O11" s="9"/>
    </row>
    <row r="12" spans="1:15" ht="30" customHeight="1" x14ac:dyDescent="0.3">
      <c r="A12" s="12"/>
      <c r="B12" s="12"/>
      <c r="C12" s="12"/>
      <c r="D12" s="13"/>
      <c r="E12" s="13"/>
      <c r="F12" s="37"/>
      <c r="G12" s="37"/>
      <c r="H12" s="28"/>
      <c r="J12" s="14"/>
    </row>
    <row r="13" spans="1:15" s="16" customFormat="1" ht="14.25" customHeight="1" x14ac:dyDescent="0.25">
      <c r="A13" s="1"/>
      <c r="B13" s="1"/>
      <c r="C13" s="1"/>
      <c r="D13" s="1"/>
      <c r="E13" s="1"/>
      <c r="F13" s="15"/>
      <c r="H13" s="17"/>
    </row>
    <row r="14" spans="1:15" s="16" customFormat="1" ht="14.25" customHeight="1" x14ac:dyDescent="0.3">
      <c r="A14" s="18"/>
      <c r="B14" s="18"/>
      <c r="C14" s="18"/>
      <c r="D14" s="18"/>
      <c r="E14" s="13"/>
      <c r="F14" s="19"/>
      <c r="G14" s="20"/>
      <c r="H14" s="21"/>
    </row>
    <row r="15" spans="1:15" s="16" customFormat="1" ht="14.25" customHeight="1" x14ac:dyDescent="0.3">
      <c r="A15" s="18"/>
      <c r="B15" s="18"/>
      <c r="C15" s="18"/>
      <c r="D15" s="18"/>
      <c r="E15" s="13"/>
      <c r="F15" s="19"/>
      <c r="G15" s="20"/>
      <c r="H15" s="21"/>
    </row>
    <row r="16" spans="1:15" s="16" customFormat="1" ht="14.25" customHeight="1" x14ac:dyDescent="0.3">
      <c r="A16" s="35"/>
      <c r="B16" s="35"/>
      <c r="C16" s="35"/>
      <c r="D16" s="35"/>
      <c r="E16" s="13"/>
      <c r="F16" s="15"/>
      <c r="G16" s="22"/>
      <c r="H16" s="27"/>
    </row>
    <row r="17" spans="6:8" ht="14.25" customHeight="1" x14ac:dyDescent="0.25">
      <c r="F17" s="1"/>
      <c r="G17" s="1"/>
      <c r="H17" s="23"/>
    </row>
    <row r="18" spans="6:8" ht="14.25" customHeight="1" x14ac:dyDescent="0.25">
      <c r="F18" s="1"/>
      <c r="G18" s="1"/>
      <c r="H18" s="1"/>
    </row>
    <row r="19" spans="6:8" ht="14.25" customHeight="1" x14ac:dyDescent="0.25">
      <c r="F19" s="1"/>
      <c r="G19" s="1"/>
      <c r="H19" s="1"/>
    </row>
    <row r="20" spans="6:8" ht="14.25" customHeight="1" x14ac:dyDescent="0.25">
      <c r="G20" s="1"/>
      <c r="H20" s="1"/>
    </row>
  </sheetData>
  <mergeCells count="15">
    <mergeCell ref="A1:O1"/>
    <mergeCell ref="B2:O2"/>
    <mergeCell ref="A3:O3"/>
    <mergeCell ref="A4:A5"/>
    <mergeCell ref="B4:B5"/>
    <mergeCell ref="C4:C5"/>
    <mergeCell ref="D4:D5"/>
    <mergeCell ref="E4:E5"/>
    <mergeCell ref="F4:H4"/>
    <mergeCell ref="A16:D16"/>
    <mergeCell ref="A8:H8"/>
    <mergeCell ref="F12:G12"/>
    <mergeCell ref="I4:K4"/>
    <mergeCell ref="L4:O4"/>
    <mergeCell ref="A7:N7"/>
  </mergeCells>
  <phoneticPr fontId="0" type="noConversion"/>
  <pageMargins left="0.96" right="0" top="0" bottom="0" header="0.51181102362204722" footer="0.51181102362204722"/>
  <pageSetup paperSize="9"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Андреевна Иваненко</dc:creator>
  <cp:lastModifiedBy>1</cp:lastModifiedBy>
  <cp:lastPrinted>2024-05-30T23:32:21Z</cp:lastPrinted>
  <dcterms:created xsi:type="dcterms:W3CDTF">2016-08-25T02:28:19Z</dcterms:created>
  <dcterms:modified xsi:type="dcterms:W3CDTF">2024-06-03T20:20:01Z</dcterms:modified>
</cp:coreProperties>
</file>